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parison Dashboar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"/>
    <numFmt numFmtId="165" formatCode="$#,##0.00"/>
  </numFmts>
  <fonts count="8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sz val="11"/>
    </font>
    <font>
      <name val="Calibri"/>
      <b val="1"/>
      <color rgb="00FFFFFF"/>
      <sz val="12"/>
    </font>
    <font>
      <name val="Calibri"/>
      <b val="1"/>
      <sz val="11"/>
    </font>
    <font>
      <name val="Calibri"/>
      <b val="1"/>
      <color rgb="00FFFFFF"/>
      <sz val="11"/>
    </font>
    <font>
      <name val="Calibri"/>
      <sz val="11"/>
    </font>
    <font>
      <name val="Calibri"/>
      <b val="1"/>
      <color rgb="001A1A1A"/>
      <sz val="11"/>
    </font>
  </fonts>
  <fills count="9">
    <fill>
      <patternFill/>
    </fill>
    <fill>
      <patternFill patternType="gray125"/>
    </fill>
    <fill>
      <patternFill patternType="solid">
        <fgColor rgb="001A1A1A"/>
        <bgColor rgb="001A1A1A"/>
      </patternFill>
    </fill>
    <fill>
      <patternFill patternType="solid">
        <fgColor rgb="002D2D2D"/>
        <bgColor rgb="002D2D2D"/>
      </patternFill>
    </fill>
    <fill>
      <patternFill patternType="solid">
        <fgColor rgb="00F2EFE9"/>
        <bgColor rgb="00F2EFE9"/>
      </patternFill>
    </fill>
    <fill>
      <patternFill patternType="solid">
        <fgColor rgb="00E6EDF5"/>
        <bgColor rgb="00E6EDF5"/>
      </patternFill>
    </fill>
    <fill>
      <patternFill patternType="solid">
        <fgColor rgb="00FFFFFF"/>
        <bgColor rgb="00FFFFFF"/>
      </patternFill>
    </fill>
    <fill>
      <patternFill patternType="solid">
        <fgColor rgb="00F9F9F9"/>
        <bgColor rgb="00F9F9F9"/>
      </patternFill>
    </fill>
    <fill>
      <patternFill patternType="solid">
        <fgColor rgb="00C5A059"/>
        <bgColor rgb="00C5A059"/>
      </patternFill>
    </fill>
  </fills>
  <borders count="3">
    <border>
      <left/>
      <right/>
      <top/>
      <bottom/>
      <diagonal/>
    </border>
    <border>
      <bottom style="thin">
        <color rgb="00D3D3D3"/>
      </bottom>
    </border>
    <border>
      <left style="thin">
        <color rgb="00D3D3D3"/>
      </left>
      <right style="thin">
        <color rgb="00D3D3D3"/>
      </right>
      <top style="thin">
        <color rgb="00D3D3D3"/>
      </top>
      <bottom style="thin">
        <color rgb="00D3D3D3"/>
      </bottom>
    </border>
  </borders>
  <cellStyleXfs count="1">
    <xf numFmtId="0" fontId="0" fillId="0" borderId="0"/>
  </cellStyleXfs>
  <cellXfs count="40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0" fillId="2" borderId="0" pivotButton="0" quotePrefix="0" xfId="0"/>
    <xf numFmtId="0" fontId="2" fillId="0" borderId="0" applyAlignment="1" pivotButton="0" quotePrefix="0" xfId="0">
      <alignment horizontal="left"/>
    </xf>
    <xf numFmtId="0" fontId="3" fillId="3" borderId="0" applyAlignment="1" pivotButton="0" quotePrefix="0" xfId="0">
      <alignment horizontal="left" vertical="center"/>
    </xf>
    <xf numFmtId="0" fontId="0" fillId="3" borderId="0" pivotButton="0" quotePrefix="0" xfId="0"/>
    <xf numFmtId="0" fontId="4" fillId="0" borderId="1" pivotButton="0" quotePrefix="0" xfId="0"/>
    <xf numFmtId="164" fontId="4" fillId="4" borderId="1" applyAlignment="1" pivotButton="0" quotePrefix="0" xfId="0">
      <alignment horizontal="right"/>
    </xf>
    <xf numFmtId="0" fontId="2" fillId="0" borderId="1" applyAlignment="1" pivotButton="0" quotePrefix="0" xfId="0">
      <alignment horizontal="left"/>
    </xf>
    <xf numFmtId="10" fontId="4" fillId="4" borderId="1" applyAlignment="1" pivotButton="0" quotePrefix="0" xfId="0">
      <alignment horizontal="right"/>
    </xf>
    <xf numFmtId="3" fontId="4" fillId="4" borderId="1" applyAlignment="1" pivotButton="0" quotePrefix="0" xfId="0">
      <alignment horizontal="right"/>
    </xf>
    <xf numFmtId="0" fontId="5" fillId="2" borderId="2" applyAlignment="1" pivotButton="0" quotePrefix="0" xfId="0">
      <alignment horizontal="center" vertical="center"/>
    </xf>
    <xf numFmtId="0" fontId="6" fillId="6" borderId="2" pivotButton="0" quotePrefix="0" xfId="0"/>
    <xf numFmtId="164" fontId="0" fillId="6" borderId="2" pivotButton="0" quotePrefix="0" xfId="0"/>
    <xf numFmtId="0" fontId="0" fillId="0" borderId="2" applyAlignment="1" pivotButton="0" quotePrefix="0" xfId="0">
      <alignment horizontal="center"/>
    </xf>
    <xf numFmtId="0" fontId="2" fillId="6" borderId="2" pivotButton="0" quotePrefix="0" xfId="0"/>
    <xf numFmtId="0" fontId="6" fillId="7" borderId="2" pivotButton="0" quotePrefix="0" xfId="0"/>
    <xf numFmtId="164" fontId="0" fillId="7" borderId="2" pivotButton="0" quotePrefix="0" xfId="0"/>
    <xf numFmtId="164" fontId="0" fillId="0" borderId="2" pivotButton="0" quotePrefix="0" xfId="0"/>
    <xf numFmtId="0" fontId="2" fillId="7" borderId="2" pivotButton="0" quotePrefix="0" xfId="0"/>
    <xf numFmtId="10" fontId="0" fillId="6" borderId="2" pivotButton="0" quotePrefix="0" xfId="0"/>
    <xf numFmtId="10" fontId="0" fillId="0" borderId="2" pivotButton="0" quotePrefix="0" xfId="0"/>
    <xf numFmtId="3" fontId="0" fillId="7" borderId="2" pivotButton="0" quotePrefix="0" xfId="0"/>
    <xf numFmtId="3" fontId="0" fillId="0" borderId="2" pivotButton="0" quotePrefix="0" xfId="0"/>
    <xf numFmtId="0" fontId="4" fillId="6" borderId="2" pivotButton="0" quotePrefix="0" xfId="0"/>
    <xf numFmtId="165" fontId="0" fillId="6" borderId="2" pivotButton="0" quotePrefix="0" xfId="0"/>
    <xf numFmtId="165" fontId="4" fillId="5" borderId="2" pivotButton="0" quotePrefix="0" xfId="0"/>
    <xf numFmtId="164" fontId="0" fillId="5" borderId="2" pivotButton="0" quotePrefix="0" xfId="0"/>
    <xf numFmtId="0" fontId="4" fillId="7" borderId="2" pivotButton="0" quotePrefix="0" xfId="0"/>
    <xf numFmtId="164" fontId="4" fillId="5" borderId="2" pivotButton="0" quotePrefix="0" xfId="0"/>
    <xf numFmtId="164" fontId="4" fillId="6" borderId="2" pivotButton="0" quotePrefix="0" xfId="0"/>
    <xf numFmtId="0" fontId="0" fillId="7" borderId="2" applyAlignment="1" pivotButton="0" quotePrefix="0" xfId="0">
      <alignment horizontal="center"/>
    </xf>
    <xf numFmtId="0" fontId="0" fillId="6" borderId="2" applyAlignment="1" pivotButton="0" quotePrefix="0" xfId="0">
      <alignment horizontal="center"/>
    </xf>
    <xf numFmtId="10" fontId="7" fillId="8" borderId="2" applyAlignment="1" pivotButton="0" quotePrefix="0" xfId="0">
      <alignment horizontal="right"/>
    </xf>
    <xf numFmtId="0" fontId="4" fillId="6" borderId="2" applyAlignment="1" pivotButton="0" quotePrefix="0" xfId="0">
      <alignment vertical="top" wrapText="1"/>
    </xf>
    <xf numFmtId="0" fontId="6" fillId="6" borderId="2" applyAlignment="1" pivotButton="0" quotePrefix="0" xfId="0">
      <alignment vertical="top" wrapText="1"/>
    </xf>
    <xf numFmtId="0" fontId="2" fillId="6" borderId="2" applyAlignment="1" pivotButton="0" quotePrefix="0" xfId="0">
      <alignment vertical="top" wrapText="1"/>
    </xf>
    <xf numFmtId="0" fontId="4" fillId="7" borderId="2" applyAlignment="1" pivotButton="0" quotePrefix="0" xfId="0">
      <alignment vertical="top" wrapText="1"/>
    </xf>
    <xf numFmtId="0" fontId="6" fillId="7" borderId="2" applyAlignment="1" pivotButton="0" quotePrefix="0" xfId="0">
      <alignment vertical="top" wrapText="1"/>
    </xf>
    <xf numFmtId="0" fontId="2" fillId="7" borderId="2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1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0" customWidth="1" min="1" max="1"/>
    <col width="22" customWidth="1" min="2" max="2"/>
    <col width="22" customWidth="1" min="3" max="3"/>
    <col width="22" customWidth="1" min="4" max="4"/>
    <col width="45" customWidth="1" min="5" max="5"/>
  </cols>
  <sheetData>
    <row r="1">
      <c r="A1" s="1" t="inlineStr">
        <is>
          <t>Mortgage Assumption vs. New Loan Financial Model</t>
        </is>
      </c>
      <c r="B1" s="2" t="n"/>
      <c r="C1" s="2" t="n"/>
      <c r="D1" s="2" t="n"/>
      <c r="E1" s="2" t="n"/>
    </row>
    <row r="2">
      <c r="A2" s="2" t="n"/>
      <c r="B2" s="2" t="n"/>
      <c r="C2" s="2" t="n"/>
      <c r="D2" s="2" t="n"/>
      <c r="E2" s="2" t="n"/>
    </row>
    <row r="3">
      <c r="A3" s="3" t="inlineStr">
        <is>
          <t>Generated August 2026 | Verified NCREC Compliance | Teresa Overcash Team</t>
        </is>
      </c>
    </row>
    <row r="5">
      <c r="A5" s="4" t="inlineStr">
        <is>
          <t>A. GLOBAL MODEL ASSUMPTIONS (Editable Inputs in Warm Cream)</t>
        </is>
      </c>
      <c r="B5" s="5" t="n"/>
      <c r="C5" s="5" t="n"/>
      <c r="D5" s="5" t="n"/>
      <c r="E5" s="5" t="n"/>
    </row>
    <row r="6">
      <c r="A6" s="6" t="inlineStr">
        <is>
          <t>Purchase Price</t>
        </is>
      </c>
      <c r="B6" s="7" t="n">
        <v>425000</v>
      </c>
      <c r="C6" s="8" t="inlineStr">
        <is>
          <t>Estimated target price for Triad home</t>
        </is>
      </c>
    </row>
    <row r="7">
      <c r="A7" s="6" t="inlineStr">
        <is>
          <t>Assumed Mortgage Balance</t>
        </is>
      </c>
      <c r="B7" s="7" t="n">
        <v>340000</v>
      </c>
      <c r="C7" s="8" t="inlineStr">
        <is>
          <t>Current principal balance on seller's loan</t>
        </is>
      </c>
    </row>
    <row r="8">
      <c r="A8" s="6" t="inlineStr">
        <is>
          <t>Assumed Loan Interest Rate</t>
        </is>
      </c>
      <c r="B8" s="9" t="n">
        <v>0.0325</v>
      </c>
      <c r="C8" s="8" t="inlineStr">
        <is>
          <t>The seller's existing locked-in rate</t>
        </is>
      </c>
    </row>
    <row r="9">
      <c r="A9" s="6" t="inlineStr">
        <is>
          <t>Assumed Loan Remaining Term (Years)</t>
        </is>
      </c>
      <c r="B9" s="10" t="n">
        <v>25</v>
      </c>
      <c r="C9" s="8" t="inlineStr">
        <is>
          <t>Remaining years to pay off assumed loan</t>
        </is>
      </c>
    </row>
    <row r="10">
      <c r="A10" s="6" t="inlineStr">
        <is>
          <t>New Loan Interest Rate</t>
        </is>
      </c>
      <c r="B10" s="9" t="n">
        <v>0.0667</v>
      </c>
      <c r="C10" s="8" t="inlineStr">
        <is>
          <t>Today's Freddie Mac average 30-yr fixed rate</t>
        </is>
      </c>
    </row>
    <row r="11">
      <c r="A11" s="6" t="inlineStr">
        <is>
          <t>New Loan Term (Years)</t>
        </is>
      </c>
      <c r="B11" s="10" t="n">
        <v>30</v>
      </c>
      <c r="C11" s="8" t="inlineStr">
        <is>
          <t>Term for a standard new mortgage</t>
        </is>
      </c>
    </row>
    <row r="12">
      <c r="A12" s="6" t="inlineStr">
        <is>
          <t>New Loan Down Payment %</t>
        </is>
      </c>
      <c r="B12" s="9" t="n">
        <v>0.035</v>
      </c>
      <c r="C12" s="8" t="inlineStr">
        <is>
          <t>Down payment percentage for standard new loan (e.g. 3.5% FHA or 0% VA)</t>
        </is>
      </c>
    </row>
    <row r="13">
      <c r="A13" s="6" t="inlineStr">
        <is>
          <t>Assumption Fees (Est.)</t>
        </is>
      </c>
      <c r="B13" s="7" t="n">
        <v>3000</v>
      </c>
      <c r="C13" s="8" t="inlineStr">
        <is>
          <t>Lender processing &amp; funding fees (0.5% VA or FHA)</t>
        </is>
      </c>
    </row>
    <row r="16">
      <c r="A16" s="4" t="inlineStr">
        <is>
          <t>B. FINANCING SIDE-BY-SIDE ANALYSIS</t>
        </is>
      </c>
      <c r="B16" s="5" t="n"/>
      <c r="C16" s="5" t="n"/>
      <c r="D16" s="5" t="n"/>
      <c r="E16" s="5" t="n"/>
    </row>
    <row r="17">
      <c r="A17" s="11" t="inlineStr">
        <is>
          <t>Financial Metric</t>
        </is>
      </c>
      <c r="B17" s="11" t="inlineStr">
        <is>
          <t>Standard New Loan</t>
        </is>
      </c>
      <c r="C17" s="11" t="inlineStr">
        <is>
          <t>Assumed Loan</t>
        </is>
      </c>
      <c r="D17" s="11" t="inlineStr">
        <is>
          <t>Savings / Advantage</t>
        </is>
      </c>
      <c r="E17" s="11" t="inlineStr">
        <is>
          <t>Notes / Calculations</t>
        </is>
      </c>
    </row>
    <row r="18">
      <c r="A18" s="12" t="inlineStr">
        <is>
          <t>Purchase Price</t>
        </is>
      </c>
      <c r="B18" s="13">
        <f>B6</f>
        <v/>
      </c>
      <c r="C18" s="13">
        <f>B6</f>
        <v/>
      </c>
      <c r="D18" s="14" t="inlineStr">
        <is>
          <t>-</t>
        </is>
      </c>
      <c r="E18" s="15" t="inlineStr">
        <is>
          <t>Base home purchase price in the Triad</t>
        </is>
      </c>
    </row>
    <row r="19">
      <c r="A19" s="16" t="inlineStr">
        <is>
          <t>Mortgage Loan Amount</t>
        </is>
      </c>
      <c r="B19" s="17">
        <f>B6*(1-B12)</f>
        <v/>
      </c>
      <c r="C19" s="17">
        <f>B7</f>
        <v/>
      </c>
      <c r="D19" s="18">
        <f>B19-C19</f>
        <v/>
      </c>
      <c r="E19" s="19" t="inlineStr">
        <is>
          <t>Assumption balance is locked; new loan requires standard down payment</t>
        </is>
      </c>
    </row>
    <row r="20">
      <c r="A20" s="12" t="inlineStr">
        <is>
          <t>Interest Rate</t>
        </is>
      </c>
      <c r="B20" s="20">
        <f>B10</f>
        <v/>
      </c>
      <c r="C20" s="20">
        <f>B8</f>
        <v/>
      </c>
      <c r="D20" s="21">
        <f>B20-C20</f>
        <v/>
      </c>
      <c r="E20" s="15" t="inlineStr">
        <is>
          <t>Rate spread is the primary driver of monthly savings</t>
        </is>
      </c>
    </row>
    <row r="21">
      <c r="A21" s="16" t="inlineStr">
        <is>
          <t>Loan Term (Years)</t>
        </is>
      </c>
      <c r="B21" s="22">
        <f>B11</f>
        <v/>
      </c>
      <c r="C21" s="22">
        <f>B9</f>
        <v/>
      </c>
      <c r="D21" s="23">
        <f>B21-C21</f>
        <v/>
      </c>
      <c r="E21" s="19" t="inlineStr">
        <is>
          <t>Assumed loan pays off five years sooner than a new 30-yr loan</t>
        </is>
      </c>
    </row>
    <row r="22">
      <c r="A22" s="24" t="inlineStr">
        <is>
          <t>Monthly P&amp;I Payment</t>
        </is>
      </c>
      <c r="B22" s="25">
        <f>PMT(B20/12, B21*12, -B19)</f>
        <v/>
      </c>
      <c r="C22" s="25">
        <f>PMT(C20/12, C21*12, -C19)</f>
        <v/>
      </c>
      <c r="D22" s="26">
        <f>B22-C22</f>
        <v/>
      </c>
      <c r="E22" s="15" t="inlineStr">
        <is>
          <t>Saves $530.12/month (approx. $530) based on verified math</t>
        </is>
      </c>
    </row>
    <row r="23">
      <c r="A23" s="16" t="inlineStr">
        <is>
          <t>Annual P&amp;I Payment</t>
        </is>
      </c>
      <c r="B23" s="17">
        <f>B22*12</f>
        <v/>
      </c>
      <c r="C23" s="17">
        <f>C22*12</f>
        <v/>
      </c>
      <c r="D23" s="27">
        <f>D22*12</f>
        <v/>
      </c>
      <c r="E23" s="19" t="inlineStr">
        <is>
          <t>Saves $6,361/year in debt service</t>
        </is>
      </c>
    </row>
    <row r="24">
      <c r="A24" s="12" t="inlineStr">
        <is>
          <t>Total Lifetime Payments</t>
        </is>
      </c>
      <c r="B24" s="13">
        <f>B22*B21*12</f>
        <v/>
      </c>
      <c r="C24" s="13">
        <f>C22*C21*12</f>
        <v/>
      </c>
      <c r="D24" s="27">
        <f>B24-C24</f>
        <v/>
      </c>
      <c r="E24" s="15" t="inlineStr">
        <is>
          <t>Combined effect of lower rate and shorter term</t>
        </is>
      </c>
    </row>
    <row r="25">
      <c r="A25" s="28" t="inlineStr">
        <is>
          <t>Total Interest Paid</t>
        </is>
      </c>
      <c r="B25" s="17">
        <f>B24-B19</f>
        <v/>
      </c>
      <c r="C25" s="17">
        <f>C24-C19</f>
        <v/>
      </c>
      <c r="D25" s="29">
        <f>B25-C25</f>
        <v/>
      </c>
      <c r="E25" s="19" t="inlineStr">
        <is>
          <t>Save $290,202 (roughly $290K) in lifetime interest never paid</t>
        </is>
      </c>
    </row>
    <row r="28">
      <c r="A28" s="4" t="inlineStr">
        <is>
          <t>C. THE LIQUID CASH-TO-CLOSE TRADE-OFF &amp; INVESTMENT DYNAMICS</t>
        </is>
      </c>
      <c r="B28" s="5" t="n"/>
      <c r="C28" s="5" t="n"/>
      <c r="D28" s="5" t="n"/>
      <c r="E28" s="5" t="n"/>
    </row>
    <row r="29">
      <c r="A29" s="11" t="inlineStr">
        <is>
          <t>Capital Outlay Metric</t>
        </is>
      </c>
      <c r="B29" s="11" t="inlineStr">
        <is>
          <t>Standard New Loan</t>
        </is>
      </c>
      <c r="C29" s="11" t="inlineStr">
        <is>
          <t>Assumed Loan</t>
        </is>
      </c>
      <c r="D29" s="11" t="inlineStr">
        <is>
          <t>Net Cash Spread</t>
        </is>
      </c>
      <c r="E29" s="11" t="inlineStr">
        <is>
          <t>Notes &amp; Strategic Context</t>
        </is>
      </c>
    </row>
    <row r="30">
      <c r="A30" s="24" t="inlineStr">
        <is>
          <t>Down Payment / Equity Gap</t>
        </is>
      </c>
      <c r="B30" s="13">
        <f>B6*B12</f>
        <v/>
      </c>
      <c r="C30" s="13">
        <f>B6-B7</f>
        <v/>
      </c>
      <c r="D30" s="13">
        <f>C30-B30</f>
        <v/>
      </c>
      <c r="E30" s="15" t="inlineStr">
        <is>
          <t>Assumption requires funding the seller's entire home equity in cash</t>
        </is>
      </c>
    </row>
    <row r="31">
      <c r="A31" s="16" t="inlineStr">
        <is>
          <t>Closing Costs &amp; Fees (Est.)</t>
        </is>
      </c>
      <c r="B31" s="17">
        <f>B6*0.025</f>
        <v/>
      </c>
      <c r="C31" s="17">
        <f>B13</f>
        <v/>
      </c>
      <c r="D31" s="17">
        <f>C31-B31</f>
        <v/>
      </c>
      <c r="E31" s="19" t="inlineStr">
        <is>
          <t>Assumption fees are fixed and typically lower than new origination costs</t>
        </is>
      </c>
    </row>
    <row r="32">
      <c r="A32" s="24" t="inlineStr">
        <is>
          <t>Total Cash Required to Close</t>
        </is>
      </c>
      <c r="B32" s="13">
        <f>B30+B31</f>
        <v/>
      </c>
      <c r="C32" s="13">
        <f>C30+C31</f>
        <v/>
      </c>
      <c r="D32" s="30">
        <f>C32-B32</f>
        <v/>
      </c>
      <c r="E32" s="15" t="inlineStr">
        <is>
          <t>This is the liquidity penalty for the assumed loan</t>
        </is>
      </c>
    </row>
    <row r="33">
      <c r="A33" s="28" t="inlineStr">
        <is>
          <t>Annual Cash Flow Savings</t>
        </is>
      </c>
      <c r="B33" s="31" t="inlineStr">
        <is>
          <t>-</t>
        </is>
      </c>
      <c r="C33" s="17">
        <f>D23</f>
        <v/>
      </c>
      <c r="D33" s="17">
        <f>C33</f>
        <v/>
      </c>
      <c r="E33" s="19" t="inlineStr">
        <is>
          <t>Cash flow benefit returned to the buyer each year</t>
        </is>
      </c>
    </row>
    <row r="34">
      <c r="A34" s="24" t="inlineStr">
        <is>
          <t>Cash-on-Cash Yield on Extra Cash</t>
        </is>
      </c>
      <c r="B34" s="32" t="inlineStr">
        <is>
          <t>-</t>
        </is>
      </c>
      <c r="C34" s="33">
        <f>IF(D32&gt;0, C33/D32, "Infinite - Assumed is Cheaper Upfront")</f>
        <v/>
      </c>
      <c r="D34" s="32" t="inlineStr">
        <is>
          <t>-</t>
        </is>
      </c>
      <c r="E34" s="15" t="inlineStr">
        <is>
          <t>Annual ROI of putting up the extra cash to get the low-rate loan</t>
        </is>
      </c>
    </row>
    <row r="36">
      <c r="A36" s="4" t="inlineStr">
        <is>
          <t>D. REAL-WORLD REGULATORY &amp; TIMELINE RISK AUDIT (NCREC Standard)</t>
        </is>
      </c>
      <c r="B36" s="5" t="n"/>
      <c r="C36" s="5" t="n"/>
      <c r="D36" s="5" t="n"/>
      <c r="E36" s="5" t="n"/>
    </row>
    <row r="37">
      <c r="A37" s="11" t="inlineStr">
        <is>
          <t>Process Checkpoint</t>
        </is>
      </c>
      <c r="B37" s="11" t="inlineStr">
        <is>
          <t>Standard Practice</t>
        </is>
      </c>
      <c r="C37" s="11" t="inlineStr">
        <is>
          <t>Assumption Reality / Risk</t>
        </is>
      </c>
      <c r="D37" s="11" t="inlineStr">
        <is>
          <t>Instructor Advice (Teresa Overcash)</t>
        </is>
      </c>
      <c r="E37" s="11" t="inlineStr">
        <is>
          <t>Standard NCAR Form</t>
        </is>
      </c>
    </row>
    <row r="38">
      <c r="A38" s="34" t="inlineStr">
        <is>
          <t>NC Native Legal Forms</t>
        </is>
      </c>
      <c r="B38" s="35" t="inlineStr">
        <is>
          <t>Standard Form 2-T Offer to Purchase and Contract.</t>
        </is>
      </c>
      <c r="C38" s="35" t="inlineStr">
        <is>
          <t>Form 2A6-T (Loan Assumption Addendum) must be attached.</t>
        </is>
      </c>
      <c r="D38" s="36" t="inlineStr">
        <is>
          <t>Form 2A6-T is native, but requires attorney-drafted language to protect deposit refunds.</t>
        </is>
      </c>
      <c r="E38" s="35" t="inlineStr">
        <is>
          <t>Form 2A6-T</t>
        </is>
      </c>
    </row>
    <row r="39">
      <c r="A39" s="37" t="inlineStr">
        <is>
          <t>Timeline &amp; Deposit Exposure</t>
        </is>
      </c>
      <c r="B39" s="38" t="inlineStr">
        <is>
          <t>21-Day standard Due Diligence period.</t>
        </is>
      </c>
      <c r="C39" s="38" t="inlineStr">
        <is>
          <t>Servicers take 60-90 days to approve. Deposits are exposed.</t>
        </is>
      </c>
      <c r="D39" s="39" t="inlineStr">
        <is>
          <t>Extend Due Diligence or add custom refund contingencies if denied after DD period.</t>
        </is>
      </c>
      <c r="E39" s="38" t="inlineStr">
        <is>
          <t>Form 2-T Sec. 1(i)</t>
        </is>
      </c>
    </row>
    <row r="40">
      <c r="A40" s="34" t="inlineStr">
        <is>
          <t>VA Entitlement (Veteran Sellers)</t>
        </is>
      </c>
      <c r="B40" s="35" t="inlineStr">
        <is>
          <t>Release of Liability (novation) clears future credit risk.</t>
        </is>
      </c>
      <c r="C40" s="35" t="inlineStr">
        <is>
          <t>Entitlement is NOT restored unless a Veteran Buyer substitutes theirs.</t>
        </is>
      </c>
      <c r="D40" s="36" t="inlineStr">
        <is>
          <t>Civilian assumption locks seller's benefit. Use Substitution of Entitlement.</t>
        </is>
      </c>
      <c r="E40" s="35" t="inlineStr">
        <is>
          <t>38 U.S.C. 3713 / VA Pamphlet</t>
        </is>
      </c>
    </row>
    <row r="41">
      <c r="A41" s="37" t="inlineStr">
        <is>
          <t>FHA &amp; USDA Occupancy</t>
        </is>
      </c>
      <c r="B41" s="38" t="inlineStr">
        <is>
          <t>Investor or primary residency purchase.</t>
        </is>
      </c>
      <c r="C41" s="38" t="inlineStr">
        <is>
          <t>Must occupy as a primary residence (except USDA on special grounds).</t>
        </is>
      </c>
      <c r="D41" s="39" t="inlineStr">
        <is>
          <t>Lenders enforce primary occupancy strictly. Do not attempt as a pure investment.</t>
        </is>
      </c>
      <c r="E41" s="38" t="inlineStr">
        <is>
          <t>FHA Handbook 4000.1</t>
        </is>
      </c>
    </row>
  </sheetData>
  <mergeCells count="5">
    <mergeCell ref="A16:E16"/>
    <mergeCell ref="A28:E28"/>
    <mergeCell ref="A5:E5"/>
    <mergeCell ref="A1:E2"/>
    <mergeCell ref="A36:E3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2026-08-17T16:58:11Z</dcterms:created>
  <dcterms:modified xmlns:dcterms="http://purl.org/dc/terms/" xmlns:xsi="http://www.w3.org/2001/XMLSchema-instance" xsi:type="dcterms:W3CDTF">2026-08-17T16:58:11Z</dcterms:modified>
</cp:coreProperties>
</file>